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Fede\Friesian\Boa\2017\"/>
    </mc:Choice>
  </mc:AlternateContent>
  <bookViews>
    <workbookView xWindow="0" yWindow="0" windowWidth="20490" windowHeight="775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I6" i="1"/>
  <c r="J5" i="1"/>
  <c r="I5" i="1"/>
  <c r="J4" i="1"/>
  <c r="I4" i="1"/>
  <c r="I3" i="1"/>
</calcChain>
</file>

<file path=xl/sharedStrings.xml><?xml version="1.0" encoding="utf-8"?>
<sst xmlns="http://schemas.openxmlformats.org/spreadsheetml/2006/main" count="147" uniqueCount="109">
  <si>
    <t>BOA VISTA ECOMARATHON</t>
  </si>
  <si>
    <t>Class</t>
  </si>
  <si>
    <t>Pett</t>
  </si>
  <si>
    <t>Cognome</t>
  </si>
  <si>
    <t>Nome</t>
  </si>
  <si>
    <t>Sesso</t>
  </si>
  <si>
    <t>Nazione</t>
  </si>
  <si>
    <t>anno</t>
  </si>
  <si>
    <t>gara</t>
  </si>
  <si>
    <t>media</t>
  </si>
  <si>
    <t>tempo tot.</t>
  </si>
  <si>
    <t>PAR</t>
  </si>
  <si>
    <t>CP1</t>
  </si>
  <si>
    <t>CP2</t>
  </si>
  <si>
    <t>CP3</t>
  </si>
  <si>
    <t>CP4</t>
  </si>
  <si>
    <t>5 (42)</t>
  </si>
  <si>
    <t>A42</t>
  </si>
  <si>
    <t>1M</t>
  </si>
  <si>
    <t>BRITO JUNIOR</t>
  </si>
  <si>
    <t>JOAO BAPTISTA</t>
  </si>
  <si>
    <t>M</t>
  </si>
  <si>
    <t>CPV</t>
  </si>
  <si>
    <t>15/12/1961</t>
  </si>
  <si>
    <t>2M</t>
  </si>
  <si>
    <t>BARBACETTO</t>
  </si>
  <si>
    <t>GIACOMINO</t>
  </si>
  <si>
    <t>ITA</t>
  </si>
  <si>
    <t>18/07/1967</t>
  </si>
  <si>
    <t>3M</t>
  </si>
  <si>
    <t>KUTRZEBA</t>
  </si>
  <si>
    <t>MIKOLAJ</t>
  </si>
  <si>
    <t>POL</t>
  </si>
  <si>
    <t>16/10/1988</t>
  </si>
  <si>
    <t>4M</t>
  </si>
  <si>
    <t>DE ALBUQUERQUE</t>
  </si>
  <si>
    <t>LEANDRO</t>
  </si>
  <si>
    <t>21/08/1986</t>
  </si>
  <si>
    <t>5M</t>
  </si>
  <si>
    <t>RAMOS TOMAR</t>
  </si>
  <si>
    <t>JOAO</t>
  </si>
  <si>
    <t>26/11/1959</t>
  </si>
  <si>
    <t>6M</t>
  </si>
  <si>
    <t>PESENTI</t>
  </si>
  <si>
    <t>GIORGIO</t>
  </si>
  <si>
    <t>10/05/1956</t>
  </si>
  <si>
    <t>7M</t>
  </si>
  <si>
    <t>SINDICI</t>
  </si>
  <si>
    <t>STEFANO</t>
  </si>
  <si>
    <t>8M</t>
  </si>
  <si>
    <t>VAN DER VELDE</t>
  </si>
  <si>
    <t>NICK</t>
  </si>
  <si>
    <t>NLD</t>
  </si>
  <si>
    <t>28/04/1988</t>
  </si>
  <si>
    <t>9M</t>
  </si>
  <si>
    <t>REPISO MARTINEZ</t>
  </si>
  <si>
    <t>JOAN</t>
  </si>
  <si>
    <t>AND</t>
  </si>
  <si>
    <t>25/09/1972</t>
  </si>
  <si>
    <t>1F</t>
  </si>
  <si>
    <t>RIVELLA</t>
  </si>
  <si>
    <t>ROMINA</t>
  </si>
  <si>
    <t>F</t>
  </si>
  <si>
    <t>2F</t>
  </si>
  <si>
    <t>SCHOERGENHOFER</t>
  </si>
  <si>
    <t>KATRIN</t>
  </si>
  <si>
    <t>AUT</t>
  </si>
  <si>
    <t>29/06/1978</t>
  </si>
  <si>
    <t>DOSE</t>
  </si>
  <si>
    <t>LARA</t>
  </si>
  <si>
    <t>DEU</t>
  </si>
  <si>
    <t>02/08/1986</t>
  </si>
  <si>
    <t>10M</t>
  </si>
  <si>
    <t>POPP</t>
  </si>
  <si>
    <t>JULIAN</t>
  </si>
  <si>
    <t>27/02/1983</t>
  </si>
  <si>
    <t>4F</t>
  </si>
  <si>
    <t>COZZAROLO</t>
  </si>
  <si>
    <t>PALMIRA</t>
  </si>
  <si>
    <t>27/09/1964</t>
  </si>
  <si>
    <t>11M</t>
  </si>
  <si>
    <t>CHRISTIAN</t>
  </si>
  <si>
    <t>12/05/1986</t>
  </si>
  <si>
    <t>12M</t>
  </si>
  <si>
    <t>ANSTEG</t>
  </si>
  <si>
    <t>MICHAEL</t>
  </si>
  <si>
    <t>13M</t>
  </si>
  <si>
    <t>SUSSE</t>
  </si>
  <si>
    <t>MARKUS</t>
  </si>
  <si>
    <t>04/06/1966</t>
  </si>
  <si>
    <t>14M</t>
  </si>
  <si>
    <t>SFILIGOI</t>
  </si>
  <si>
    <t>SAMUELE</t>
  </si>
  <si>
    <t>13/07/1973</t>
  </si>
  <si>
    <t>5F</t>
  </si>
  <si>
    <t>BUTTUS</t>
  </si>
  <si>
    <t>MIRIAM</t>
  </si>
  <si>
    <t>12/08/1974</t>
  </si>
  <si>
    <t>6F</t>
  </si>
  <si>
    <t>TRIBOLI</t>
  </si>
  <si>
    <t>CLAUDIA</t>
  </si>
  <si>
    <t>04/10/1969</t>
  </si>
  <si>
    <t>15M</t>
  </si>
  <si>
    <t>ROSON</t>
  </si>
  <si>
    <t>EDY DANIELE</t>
  </si>
  <si>
    <t>10/04/1959</t>
  </si>
  <si>
    <t>R</t>
  </si>
  <si>
    <t>FORTES ALMEIDA ANDRADE</t>
  </si>
  <si>
    <t>ETELBERTO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</si>
</sst>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hh]:mm:ss"/>
    <numFmt numFmtId="165" formatCode="[hh]:mm"/>
    <numFmt numFmtId="166" formatCode="h:mm;@"/>
  </numFmts>
  <fonts count="7" x14ac:knownFonts="1">
    <font>
      <sz val="11"/>
      <color theme="1"/>
      <name val="Calibri"/>
      <family val="2"/>
      <scheme val="minor"/>
    </font>
    <font>
      <b/>
      <sz val="10"/>
      <name val="Comic Sans MS"/>
      <family val="4"/>
    </font>
    <font>
      <b/>
      <u/>
      <sz val="10"/>
      <name val="Comic Sans MS"/>
      <family val="4"/>
    </font>
    <font>
      <sz val="10"/>
      <name val="Comic Sans MS"/>
      <family val="4"/>
    </font>
    <font>
      <sz val="10"/>
      <color theme="1"/>
      <name val="Comic Sans MS"/>
      <family val="4"/>
    </font>
    <font>
      <sz val="10"/>
      <name val="Comic Sans MS"/>
      <family val="4"/>
      <charset val="1"/>
    </font>
    <font>
      <b/>
      <sz val="10"/>
      <color theme="1"/>
      <name val="Comic Sans MS"/>
      <family val="4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34"/>
      </patternFill>
    </fill>
    <fill>
      <patternFill patternType="solid">
        <fgColor indexed="13"/>
        <bgColor indexed="3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42"/>
      </patternFill>
    </fill>
  </fills>
  <borders count="6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/>
    </xf>
    <xf numFmtId="2" fontId="1" fillId="3" borderId="4" xfId="0" applyNumberFormat="1" applyFont="1" applyFill="1" applyBorder="1" applyAlignment="1">
      <alignment horizontal="center"/>
    </xf>
    <xf numFmtId="2" fontId="1" fillId="4" borderId="3" xfId="0" applyNumberFormat="1" applyFont="1" applyFill="1" applyBorder="1" applyAlignment="1">
      <alignment horizontal="center"/>
    </xf>
    <xf numFmtId="164" fontId="1" fillId="3" borderId="3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65" fontId="1" fillId="5" borderId="5" xfId="0" applyNumberFormat="1" applyFont="1" applyFill="1" applyBorder="1" applyAlignment="1">
      <alignment horizontal="center"/>
    </xf>
    <xf numFmtId="166" fontId="5" fillId="5" borderId="3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6" fontId="1" fillId="0" borderId="5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2" fontId="0" fillId="0" borderId="0" xfId="0" applyNumberFormat="1"/>
    <xf numFmtId="0" fontId="0" fillId="0" borderId="5" xfId="0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"/>
  <sheetViews>
    <sheetView tabSelected="1" workbookViewId="0">
      <selection sqref="A1:AA1"/>
    </sheetView>
  </sheetViews>
  <sheetFormatPr defaultRowHeight="15" x14ac:dyDescent="0.25"/>
  <cols>
    <col min="7" max="7" width="11.85546875" bestFit="1" customWidth="1"/>
  </cols>
  <sheetData>
    <row r="1" spans="1:27" ht="16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6.5" x14ac:dyDescent="0.35">
      <c r="A2" s="3" t="s">
        <v>1</v>
      </c>
      <c r="B2" s="4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5" t="s">
        <v>7</v>
      </c>
      <c r="H2" s="5" t="s">
        <v>8</v>
      </c>
      <c r="I2" s="8" t="s">
        <v>9</v>
      </c>
      <c r="J2" s="9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6.5" x14ac:dyDescent="0.35">
      <c r="A3" s="10" t="s">
        <v>18</v>
      </c>
      <c r="B3" s="11">
        <v>32</v>
      </c>
      <c r="C3" s="12" t="s">
        <v>19</v>
      </c>
      <c r="D3" s="12" t="s">
        <v>20</v>
      </c>
      <c r="E3" s="13" t="s">
        <v>21</v>
      </c>
      <c r="F3" s="13" t="s">
        <v>22</v>
      </c>
      <c r="G3" s="14" t="s">
        <v>23</v>
      </c>
      <c r="H3" s="13">
        <v>42</v>
      </c>
      <c r="I3" s="15">
        <f>42/(4+25/60)</f>
        <v>9.5094339622641506</v>
      </c>
      <c r="J3" s="16">
        <v>0.18402777777777779</v>
      </c>
      <c r="K3" s="17">
        <v>0.29166666666666702</v>
      </c>
      <c r="L3" s="17">
        <v>0.31666666666666665</v>
      </c>
      <c r="M3" s="17">
        <v>0.3520833333333333</v>
      </c>
      <c r="N3" s="17">
        <v>0.40625</v>
      </c>
      <c r="O3" s="17">
        <v>0.43888888888888888</v>
      </c>
      <c r="P3" s="17">
        <v>0.46736111111111112</v>
      </c>
      <c r="Q3" s="17">
        <v>0.47569444444444442</v>
      </c>
    </row>
    <row r="4" spans="1:27" ht="16.5" x14ac:dyDescent="0.35">
      <c r="A4" s="18" t="s">
        <v>24</v>
      </c>
      <c r="B4" s="11">
        <v>31</v>
      </c>
      <c r="C4" s="12" t="s">
        <v>25</v>
      </c>
      <c r="D4" s="12" t="s">
        <v>26</v>
      </c>
      <c r="E4" s="13" t="s">
        <v>21</v>
      </c>
      <c r="F4" s="13" t="s">
        <v>27</v>
      </c>
      <c r="G4" s="14" t="s">
        <v>28</v>
      </c>
      <c r="H4" s="13">
        <v>42</v>
      </c>
      <c r="I4" s="15">
        <f>42/(4+32/60)</f>
        <v>9.264705882352942</v>
      </c>
      <c r="J4" s="19">
        <f>Q4-K4</f>
        <v>0.18888888888888855</v>
      </c>
      <c r="K4" s="17">
        <v>0.29166666666666702</v>
      </c>
      <c r="L4" s="17">
        <v>0.31944444444444448</v>
      </c>
      <c r="M4" s="17">
        <v>0.3576388888888889</v>
      </c>
      <c r="N4" s="17">
        <v>0.41944444444444445</v>
      </c>
      <c r="O4" s="17">
        <v>0.44930555555555557</v>
      </c>
      <c r="P4" s="17">
        <v>0.47291666666666665</v>
      </c>
      <c r="Q4" s="17">
        <v>0.48055555555555557</v>
      </c>
    </row>
    <row r="5" spans="1:27" ht="16.5" x14ac:dyDescent="0.35">
      <c r="A5" s="10" t="s">
        <v>29</v>
      </c>
      <c r="B5" s="11">
        <v>35</v>
      </c>
      <c r="C5" s="12" t="s">
        <v>30</v>
      </c>
      <c r="D5" s="12" t="s">
        <v>31</v>
      </c>
      <c r="E5" s="13" t="s">
        <v>21</v>
      </c>
      <c r="F5" s="13" t="s">
        <v>32</v>
      </c>
      <c r="G5" s="14" t="s">
        <v>33</v>
      </c>
      <c r="H5" s="13">
        <v>42</v>
      </c>
      <c r="I5" s="15">
        <f>42/(5+13/60)</f>
        <v>8.0511182108626205</v>
      </c>
      <c r="J5" s="19">
        <f t="shared" ref="J5:J23" si="0">Q5-K5</f>
        <v>0.21736111111111073</v>
      </c>
      <c r="K5" s="17">
        <v>0.29166666666666702</v>
      </c>
      <c r="L5" s="17">
        <v>0.32222222222222224</v>
      </c>
      <c r="M5" s="17">
        <v>0.36319444444444443</v>
      </c>
      <c r="N5" s="17">
        <v>0.43541666666666662</v>
      </c>
      <c r="O5" s="17">
        <v>0.47083333333333338</v>
      </c>
      <c r="P5" s="17">
        <v>0.4993055555555555</v>
      </c>
      <c r="Q5" s="17">
        <v>0.50902777777777775</v>
      </c>
    </row>
    <row r="6" spans="1:27" ht="16.5" x14ac:dyDescent="0.35">
      <c r="A6" s="10" t="s">
        <v>34</v>
      </c>
      <c r="B6" s="11">
        <v>33</v>
      </c>
      <c r="C6" s="12" t="s">
        <v>35</v>
      </c>
      <c r="D6" s="12" t="s">
        <v>36</v>
      </c>
      <c r="E6" s="13" t="s">
        <v>21</v>
      </c>
      <c r="F6" s="13" t="s">
        <v>22</v>
      </c>
      <c r="G6" s="14" t="s">
        <v>37</v>
      </c>
      <c r="H6" s="13">
        <v>42</v>
      </c>
      <c r="I6" s="15">
        <f>42/(5+36/60)</f>
        <v>7.5000000000000009</v>
      </c>
      <c r="J6" s="19">
        <f t="shared" si="0"/>
        <v>0.233333333333333</v>
      </c>
      <c r="K6" s="17">
        <v>0.29166666666666702</v>
      </c>
      <c r="L6" s="17">
        <v>0.32500000000000001</v>
      </c>
      <c r="M6" s="17">
        <v>0.37361111111111112</v>
      </c>
      <c r="N6" s="17">
        <v>0.44375000000000003</v>
      </c>
      <c r="O6" s="17">
        <v>0.48958333333333331</v>
      </c>
      <c r="P6" s="17">
        <v>0.51597222222222217</v>
      </c>
      <c r="Q6" s="17">
        <v>0.52500000000000002</v>
      </c>
    </row>
    <row r="7" spans="1:27" ht="16.5" x14ac:dyDescent="0.35">
      <c r="A7" s="10" t="s">
        <v>38</v>
      </c>
      <c r="B7" s="10">
        <v>38</v>
      </c>
      <c r="C7" s="20" t="s">
        <v>39</v>
      </c>
      <c r="D7" s="20" t="s">
        <v>40</v>
      </c>
      <c r="E7" s="21" t="s">
        <v>21</v>
      </c>
      <c r="F7" s="21" t="s">
        <v>22</v>
      </c>
      <c r="G7" s="22" t="s">
        <v>41</v>
      </c>
      <c r="H7" s="21">
        <v>42</v>
      </c>
      <c r="I7" s="15">
        <f>42/(5+46/60)</f>
        <v>7.2832369942196529</v>
      </c>
      <c r="J7" s="19">
        <f t="shared" si="0"/>
        <v>0.24027777777777742</v>
      </c>
      <c r="K7" s="17">
        <v>0.29166666666666702</v>
      </c>
      <c r="L7" s="17">
        <v>0.32222222222222224</v>
      </c>
      <c r="M7" s="17">
        <v>0.3659722222222222</v>
      </c>
      <c r="N7" s="17">
        <v>0.4381944444444445</v>
      </c>
      <c r="O7" s="17">
        <v>0.4861111111111111</v>
      </c>
      <c r="P7" s="17">
        <v>0.52083333333333337</v>
      </c>
      <c r="Q7" s="17">
        <v>0.53194444444444444</v>
      </c>
    </row>
    <row r="8" spans="1:27" ht="16.5" x14ac:dyDescent="0.35">
      <c r="A8" s="10" t="s">
        <v>42</v>
      </c>
      <c r="B8" s="11">
        <v>36</v>
      </c>
      <c r="C8" s="12" t="s">
        <v>43</v>
      </c>
      <c r="D8" s="12" t="s">
        <v>44</v>
      </c>
      <c r="E8" s="13" t="s">
        <v>21</v>
      </c>
      <c r="F8" s="13" t="s">
        <v>27</v>
      </c>
      <c r="G8" s="14" t="s">
        <v>45</v>
      </c>
      <c r="H8" s="13">
        <v>42</v>
      </c>
      <c r="I8" s="15">
        <f>42/(5+47/60)</f>
        <v>7.2622478386167151</v>
      </c>
      <c r="J8" s="19">
        <f t="shared" si="0"/>
        <v>0.24097222222222187</v>
      </c>
      <c r="K8" s="17">
        <v>0.29166666666666702</v>
      </c>
      <c r="L8" s="17">
        <v>0.32847222222222222</v>
      </c>
      <c r="M8" s="17">
        <v>0.37986111111111115</v>
      </c>
      <c r="N8" s="17">
        <v>0.45208333333333334</v>
      </c>
      <c r="O8" s="17">
        <v>0.48958333333333331</v>
      </c>
      <c r="P8" s="17">
        <v>0.52152777777777781</v>
      </c>
      <c r="Q8" s="17">
        <v>0.53263888888888888</v>
      </c>
    </row>
    <row r="9" spans="1:27" ht="16.5" x14ac:dyDescent="0.35">
      <c r="A9" s="10" t="s">
        <v>46</v>
      </c>
      <c r="B9" s="11">
        <v>42</v>
      </c>
      <c r="C9" s="12" t="s">
        <v>47</v>
      </c>
      <c r="D9" s="12" t="s">
        <v>48</v>
      </c>
      <c r="E9" s="13" t="s">
        <v>21</v>
      </c>
      <c r="F9" s="13" t="s">
        <v>22</v>
      </c>
      <c r="G9" s="14">
        <v>30420</v>
      </c>
      <c r="H9" s="13">
        <v>42</v>
      </c>
      <c r="I9" s="15">
        <f>42/(5+53/60)</f>
        <v>7.1388101983002841</v>
      </c>
      <c r="J9" s="19">
        <f t="shared" si="0"/>
        <v>0.24513888888888852</v>
      </c>
      <c r="K9" s="17">
        <v>0.29166666666666702</v>
      </c>
      <c r="L9" s="17">
        <v>0.32361111111111113</v>
      </c>
      <c r="M9" s="17">
        <v>0.3666666666666667</v>
      </c>
      <c r="N9" s="17">
        <v>0.45902777777777781</v>
      </c>
      <c r="O9" s="17">
        <v>0.49652777777777773</v>
      </c>
      <c r="P9" s="17">
        <v>0.52500000000000002</v>
      </c>
      <c r="Q9" s="17">
        <v>0.53680555555555554</v>
      </c>
    </row>
    <row r="10" spans="1:27" ht="16.5" x14ac:dyDescent="0.35">
      <c r="A10" s="10" t="s">
        <v>49</v>
      </c>
      <c r="B10" s="11">
        <v>44</v>
      </c>
      <c r="C10" s="12" t="s">
        <v>50</v>
      </c>
      <c r="D10" s="12" t="s">
        <v>51</v>
      </c>
      <c r="E10" s="13" t="s">
        <v>21</v>
      </c>
      <c r="F10" s="13" t="s">
        <v>52</v>
      </c>
      <c r="G10" s="14" t="s">
        <v>53</v>
      </c>
      <c r="H10" s="13">
        <v>42</v>
      </c>
      <c r="I10" s="15">
        <f>42/(5+57/60)</f>
        <v>7.0588235294117645</v>
      </c>
      <c r="J10" s="19">
        <f t="shared" si="0"/>
        <v>0.24791666666666629</v>
      </c>
      <c r="K10" s="17">
        <v>0.29166666666666702</v>
      </c>
      <c r="L10" s="17">
        <v>0.32916666666666666</v>
      </c>
      <c r="M10" s="17">
        <v>0.38472222222222219</v>
      </c>
      <c r="N10" s="17">
        <v>0.4604166666666667</v>
      </c>
      <c r="O10" s="17">
        <v>0.5</v>
      </c>
      <c r="P10" s="17">
        <v>0.52916666666666667</v>
      </c>
      <c r="Q10" s="17">
        <v>0.5395833333333333</v>
      </c>
    </row>
    <row r="11" spans="1:27" ht="16.5" x14ac:dyDescent="0.35">
      <c r="A11" s="10" t="s">
        <v>54</v>
      </c>
      <c r="B11" s="10">
        <v>30</v>
      </c>
      <c r="C11" s="20" t="s">
        <v>55</v>
      </c>
      <c r="D11" s="20" t="s">
        <v>56</v>
      </c>
      <c r="E11" s="21" t="s">
        <v>21</v>
      </c>
      <c r="F11" s="21" t="s">
        <v>57</v>
      </c>
      <c r="G11" s="22" t="s">
        <v>58</v>
      </c>
      <c r="H11" s="21">
        <v>42</v>
      </c>
      <c r="I11" s="15">
        <f>42/(6+30/60)</f>
        <v>6.4615384615384617</v>
      </c>
      <c r="J11" s="19">
        <f t="shared" si="0"/>
        <v>0.27083333333333298</v>
      </c>
      <c r="K11" s="17">
        <v>0.29166666666666702</v>
      </c>
      <c r="L11" s="17">
        <v>0.33680555555555558</v>
      </c>
      <c r="M11" s="17">
        <v>0.40277777777777773</v>
      </c>
      <c r="N11" s="17">
        <v>0.4909722222222222</v>
      </c>
      <c r="O11" s="17">
        <v>0.52916666666666667</v>
      </c>
      <c r="P11" s="17">
        <v>0.55555555555555558</v>
      </c>
      <c r="Q11" s="17">
        <v>0.5625</v>
      </c>
    </row>
    <row r="12" spans="1:27" ht="16.5" x14ac:dyDescent="0.35">
      <c r="A12" s="10" t="s">
        <v>59</v>
      </c>
      <c r="B12" s="11">
        <v>48</v>
      </c>
      <c r="C12" s="12" t="s">
        <v>60</v>
      </c>
      <c r="D12" s="12" t="s">
        <v>61</v>
      </c>
      <c r="E12" s="13" t="s">
        <v>62</v>
      </c>
      <c r="F12" s="13" t="s">
        <v>22</v>
      </c>
      <c r="G12" s="14">
        <v>27288</v>
      </c>
      <c r="H12" s="13">
        <v>42</v>
      </c>
      <c r="I12" s="15">
        <f>42/(7+28/60)</f>
        <v>5.625</v>
      </c>
      <c r="J12" s="19">
        <f t="shared" si="0"/>
        <v>0.31111111111111073</v>
      </c>
      <c r="K12" s="17">
        <v>0.29166666666666702</v>
      </c>
      <c r="L12" s="17">
        <v>0.34166666666666662</v>
      </c>
      <c r="M12" s="17">
        <v>0.41111111111111115</v>
      </c>
      <c r="N12" s="17">
        <v>0.50972222222222219</v>
      </c>
      <c r="O12" s="17">
        <v>0.55694444444444446</v>
      </c>
      <c r="P12" s="17">
        <v>0.59027777777777779</v>
      </c>
      <c r="Q12" s="17">
        <v>0.60277777777777775</v>
      </c>
    </row>
    <row r="13" spans="1:27" ht="16.5" x14ac:dyDescent="0.35">
      <c r="A13" s="10" t="s">
        <v>63</v>
      </c>
      <c r="B13" s="11">
        <v>49</v>
      </c>
      <c r="C13" s="12" t="s">
        <v>64</v>
      </c>
      <c r="D13" s="12" t="s">
        <v>65</v>
      </c>
      <c r="E13" s="13" t="s">
        <v>62</v>
      </c>
      <c r="F13" s="13" t="s">
        <v>66</v>
      </c>
      <c r="G13" s="14" t="s">
        <v>67</v>
      </c>
      <c r="H13" s="13">
        <v>42</v>
      </c>
      <c r="I13" s="15">
        <f>42/(7+32/60)</f>
        <v>5.5752212389380533</v>
      </c>
      <c r="J13" s="19">
        <f t="shared" si="0"/>
        <v>0.3138888888888885</v>
      </c>
      <c r="K13" s="17">
        <v>0.29166666666666702</v>
      </c>
      <c r="L13" s="17">
        <v>0.34375</v>
      </c>
      <c r="M13" s="17">
        <v>0.4152777777777778</v>
      </c>
      <c r="N13" s="17">
        <v>0.5131944444444444</v>
      </c>
      <c r="O13" s="17">
        <v>0.56874999999999998</v>
      </c>
      <c r="P13" s="17">
        <v>0.60069444444444442</v>
      </c>
      <c r="Q13" s="17">
        <v>0.60555555555555551</v>
      </c>
    </row>
    <row r="14" spans="1:27" ht="16.5" x14ac:dyDescent="0.35">
      <c r="A14" s="10" t="s">
        <v>63</v>
      </c>
      <c r="B14" s="11">
        <v>47</v>
      </c>
      <c r="C14" s="12" t="s">
        <v>68</v>
      </c>
      <c r="D14" s="12" t="s">
        <v>69</v>
      </c>
      <c r="E14" s="13" t="s">
        <v>62</v>
      </c>
      <c r="F14" s="13" t="s">
        <v>70</v>
      </c>
      <c r="G14" s="14" t="s">
        <v>71</v>
      </c>
      <c r="H14" s="13">
        <v>42</v>
      </c>
      <c r="I14" s="15">
        <f>42/(7+32/60)</f>
        <v>5.5752212389380533</v>
      </c>
      <c r="J14" s="19">
        <f t="shared" si="0"/>
        <v>0.3138888888888885</v>
      </c>
      <c r="K14" s="17">
        <v>0.29166666666666702</v>
      </c>
      <c r="L14" s="17">
        <v>0.3444444444444445</v>
      </c>
      <c r="M14" s="17">
        <v>0.4152777777777778</v>
      </c>
      <c r="N14" s="17">
        <v>0.5131944444444444</v>
      </c>
      <c r="O14" s="17">
        <v>0.56944444444444442</v>
      </c>
      <c r="P14" s="17">
        <v>0.60069444444444442</v>
      </c>
      <c r="Q14" s="17">
        <v>0.60555555555555551</v>
      </c>
    </row>
    <row r="15" spans="1:27" ht="16.5" x14ac:dyDescent="0.35">
      <c r="A15" s="10" t="s">
        <v>72</v>
      </c>
      <c r="B15" s="11">
        <v>37</v>
      </c>
      <c r="C15" s="12" t="s">
        <v>73</v>
      </c>
      <c r="D15" s="12" t="s">
        <v>74</v>
      </c>
      <c r="E15" s="13" t="s">
        <v>21</v>
      </c>
      <c r="F15" s="13" t="s">
        <v>70</v>
      </c>
      <c r="G15" s="14" t="s">
        <v>75</v>
      </c>
      <c r="H15" s="13">
        <v>42</v>
      </c>
      <c r="I15" s="15">
        <f>42/(7+35/60)</f>
        <v>5.5384615384615383</v>
      </c>
      <c r="J15" s="19">
        <f t="shared" si="0"/>
        <v>0.31597222222222193</v>
      </c>
      <c r="K15" s="17">
        <v>0.29166666666666702</v>
      </c>
      <c r="L15" s="17">
        <v>0.34375</v>
      </c>
      <c r="M15" s="17">
        <v>0.41319444444444442</v>
      </c>
      <c r="N15" s="17">
        <v>0.5131944444444444</v>
      </c>
      <c r="O15" s="17">
        <v>0.56874999999999998</v>
      </c>
      <c r="P15" s="17">
        <v>0.60069444444444442</v>
      </c>
      <c r="Q15" s="17">
        <v>0.60763888888888895</v>
      </c>
    </row>
    <row r="16" spans="1:27" ht="16.5" x14ac:dyDescent="0.35">
      <c r="A16" s="10" t="s">
        <v>76</v>
      </c>
      <c r="B16" s="11">
        <v>46</v>
      </c>
      <c r="C16" s="12" t="s">
        <v>77</v>
      </c>
      <c r="D16" s="12" t="s">
        <v>78</v>
      </c>
      <c r="E16" s="13" t="s">
        <v>62</v>
      </c>
      <c r="F16" s="13" t="s">
        <v>27</v>
      </c>
      <c r="G16" s="14" t="s">
        <v>79</v>
      </c>
      <c r="H16" s="13">
        <v>42</v>
      </c>
      <c r="I16" s="15">
        <f>42/(7+37/60)</f>
        <v>5.5142231947483582</v>
      </c>
      <c r="J16" s="19">
        <f t="shared" si="0"/>
        <v>0.31736111111111082</v>
      </c>
      <c r="K16" s="17">
        <v>0.29166666666666702</v>
      </c>
      <c r="L16" s="17">
        <v>0.3430555555555555</v>
      </c>
      <c r="M16" s="17">
        <v>0.41041666666666665</v>
      </c>
      <c r="N16" s="17">
        <v>0.51597222222222217</v>
      </c>
      <c r="O16" s="17">
        <v>0.56597222222222221</v>
      </c>
      <c r="P16" s="17">
        <v>0.59861111111111109</v>
      </c>
      <c r="Q16" s="17">
        <v>0.60902777777777783</v>
      </c>
    </row>
    <row r="17" spans="1:17" ht="16.5" x14ac:dyDescent="0.35">
      <c r="A17" s="10" t="s">
        <v>80</v>
      </c>
      <c r="B17" s="11">
        <v>40</v>
      </c>
      <c r="C17" s="12" t="s">
        <v>64</v>
      </c>
      <c r="D17" s="12" t="s">
        <v>81</v>
      </c>
      <c r="E17" s="13" t="s">
        <v>21</v>
      </c>
      <c r="F17" s="13" t="s">
        <v>66</v>
      </c>
      <c r="G17" s="14" t="s">
        <v>82</v>
      </c>
      <c r="H17" s="13">
        <v>42</v>
      </c>
      <c r="I17" s="15">
        <f>42/(7+51/60)</f>
        <v>5.3503184713375802</v>
      </c>
      <c r="J17" s="19">
        <f t="shared" si="0"/>
        <v>0.327083333333333</v>
      </c>
      <c r="K17" s="17">
        <v>0.29166666666666702</v>
      </c>
      <c r="L17" s="17">
        <v>0.34375</v>
      </c>
      <c r="M17" s="17">
        <v>0.41319444444444442</v>
      </c>
      <c r="N17" s="17">
        <v>0.5131944444444444</v>
      </c>
      <c r="O17" s="17">
        <v>0.56944444444444442</v>
      </c>
      <c r="P17" s="17">
        <v>0.60416666666666663</v>
      </c>
      <c r="Q17" s="17">
        <v>0.61875000000000002</v>
      </c>
    </row>
    <row r="18" spans="1:17" ht="16.5" x14ac:dyDescent="0.35">
      <c r="A18" s="10" t="s">
        <v>83</v>
      </c>
      <c r="B18" s="11">
        <v>51</v>
      </c>
      <c r="C18" s="12" t="s">
        <v>84</v>
      </c>
      <c r="D18" s="12" t="s">
        <v>85</v>
      </c>
      <c r="E18" s="13" t="s">
        <v>21</v>
      </c>
      <c r="F18" s="13" t="s">
        <v>70</v>
      </c>
      <c r="G18" s="14">
        <v>27237</v>
      </c>
      <c r="H18" s="13">
        <v>42</v>
      </c>
      <c r="I18" s="15">
        <f>42/(7+57/60)</f>
        <v>5.283018867924528</v>
      </c>
      <c r="J18" s="19">
        <f t="shared" si="0"/>
        <v>0.33124999999999966</v>
      </c>
      <c r="K18" s="17">
        <v>0.29166666666666702</v>
      </c>
      <c r="L18" s="17">
        <v>0.3444444444444445</v>
      </c>
      <c r="M18" s="17">
        <v>0.41319444444444442</v>
      </c>
      <c r="N18" s="17">
        <v>0.51597222222222217</v>
      </c>
      <c r="O18" s="17">
        <v>0.57291666666666663</v>
      </c>
      <c r="P18" s="17">
        <v>0.60763888888888895</v>
      </c>
      <c r="Q18" s="17">
        <v>0.62291666666666667</v>
      </c>
    </row>
    <row r="19" spans="1:17" ht="16.5" x14ac:dyDescent="0.35">
      <c r="A19" s="10" t="s">
        <v>86</v>
      </c>
      <c r="B19" s="11">
        <v>43</v>
      </c>
      <c r="C19" s="12" t="s">
        <v>87</v>
      </c>
      <c r="D19" s="12" t="s">
        <v>88</v>
      </c>
      <c r="E19" s="13" t="s">
        <v>21</v>
      </c>
      <c r="F19" s="13" t="s">
        <v>70</v>
      </c>
      <c r="G19" s="14" t="s">
        <v>89</v>
      </c>
      <c r="H19" s="13">
        <v>42</v>
      </c>
      <c r="I19" s="15">
        <f>42/(7+57/60)</f>
        <v>5.283018867924528</v>
      </c>
      <c r="J19" s="19">
        <f t="shared" si="0"/>
        <v>0.33124999999999966</v>
      </c>
      <c r="K19" s="17">
        <v>0.29166666666666702</v>
      </c>
      <c r="L19" s="17">
        <v>0.3444444444444445</v>
      </c>
      <c r="M19" s="17">
        <v>0.41388888888888892</v>
      </c>
      <c r="N19" s="17">
        <v>0.51597222222222217</v>
      </c>
      <c r="O19" s="17">
        <v>0.57291666666666663</v>
      </c>
      <c r="P19" s="17">
        <v>0.60833333333333328</v>
      </c>
      <c r="Q19" s="17">
        <v>0.62291666666666667</v>
      </c>
    </row>
    <row r="20" spans="1:17" ht="16.5" x14ac:dyDescent="0.35">
      <c r="A20" s="10" t="s">
        <v>90</v>
      </c>
      <c r="B20" s="11">
        <v>41</v>
      </c>
      <c r="C20" s="12" t="s">
        <v>91</v>
      </c>
      <c r="D20" s="12" t="s">
        <v>92</v>
      </c>
      <c r="E20" s="13" t="s">
        <v>21</v>
      </c>
      <c r="F20" s="13" t="s">
        <v>27</v>
      </c>
      <c r="G20" s="14" t="s">
        <v>93</v>
      </c>
      <c r="H20" s="13">
        <v>42</v>
      </c>
      <c r="I20" s="15">
        <f>42/(8+8/60)</f>
        <v>5.1639344262295088</v>
      </c>
      <c r="J20" s="19">
        <f t="shared" si="0"/>
        <v>0.33888888888888852</v>
      </c>
      <c r="K20" s="17">
        <v>0.29166666666666702</v>
      </c>
      <c r="L20" s="17">
        <v>0.3430555555555555</v>
      </c>
      <c r="M20" s="17">
        <v>0.41319444444444442</v>
      </c>
      <c r="N20" s="17">
        <v>0.52500000000000002</v>
      </c>
      <c r="O20" s="17">
        <v>0.57638888888888895</v>
      </c>
      <c r="P20" s="17">
        <v>0.61458333333333337</v>
      </c>
      <c r="Q20" s="17">
        <v>0.63055555555555554</v>
      </c>
    </row>
    <row r="21" spans="1:17" ht="16.5" x14ac:dyDescent="0.35">
      <c r="A21" s="10" t="s">
        <v>94</v>
      </c>
      <c r="B21" s="11">
        <v>45</v>
      </c>
      <c r="C21" s="12" t="s">
        <v>95</v>
      </c>
      <c r="D21" s="12" t="s">
        <v>96</v>
      </c>
      <c r="E21" s="13" t="s">
        <v>62</v>
      </c>
      <c r="F21" s="13" t="s">
        <v>27</v>
      </c>
      <c r="G21" s="14" t="s">
        <v>97</v>
      </c>
      <c r="H21" s="13">
        <v>42</v>
      </c>
      <c r="I21" s="15">
        <f>42/(8+8/60)</f>
        <v>5.1639344262295088</v>
      </c>
      <c r="J21" s="19">
        <f t="shared" si="0"/>
        <v>0.33888888888888852</v>
      </c>
      <c r="K21" s="17">
        <v>0.29166666666666702</v>
      </c>
      <c r="L21" s="17">
        <v>0.3430555555555555</v>
      </c>
      <c r="M21" s="17">
        <v>0.41319444444444442</v>
      </c>
      <c r="N21" s="17">
        <v>0.52500000000000002</v>
      </c>
      <c r="O21" s="17">
        <v>0.57638888888888895</v>
      </c>
      <c r="P21" s="17">
        <v>0.61458333333333337</v>
      </c>
      <c r="Q21" s="17">
        <v>0.63055555555555554</v>
      </c>
    </row>
    <row r="22" spans="1:17" ht="16.5" x14ac:dyDescent="0.35">
      <c r="A22" s="10" t="s">
        <v>98</v>
      </c>
      <c r="B22" s="11">
        <v>50</v>
      </c>
      <c r="C22" s="12" t="s">
        <v>99</v>
      </c>
      <c r="D22" s="12" t="s">
        <v>100</v>
      </c>
      <c r="E22" s="13" t="s">
        <v>62</v>
      </c>
      <c r="F22" s="13" t="s">
        <v>27</v>
      </c>
      <c r="G22" s="14" t="s">
        <v>101</v>
      </c>
      <c r="H22" s="13">
        <v>42</v>
      </c>
      <c r="I22" s="15">
        <f>42/(8+15/60)</f>
        <v>5.0909090909090908</v>
      </c>
      <c r="J22" s="19">
        <f t="shared" si="0"/>
        <v>0.34374999999999961</v>
      </c>
      <c r="K22" s="17">
        <v>0.29166666666666702</v>
      </c>
      <c r="L22" s="17">
        <v>0.33888888888888885</v>
      </c>
      <c r="M22" s="17">
        <v>0.41111111111111115</v>
      </c>
      <c r="N22" s="17">
        <v>0.51874999999999993</v>
      </c>
      <c r="O22" s="17">
        <v>0.57222222222222219</v>
      </c>
      <c r="P22" s="17">
        <v>0.61458333333333337</v>
      </c>
      <c r="Q22" s="17">
        <v>0.63541666666666663</v>
      </c>
    </row>
    <row r="23" spans="1:17" ht="16.5" x14ac:dyDescent="0.35">
      <c r="A23" s="10" t="s">
        <v>102</v>
      </c>
      <c r="B23" s="11">
        <v>39</v>
      </c>
      <c r="C23" s="12" t="s">
        <v>103</v>
      </c>
      <c r="D23" s="12" t="s">
        <v>104</v>
      </c>
      <c r="E23" s="13" t="s">
        <v>21</v>
      </c>
      <c r="F23" s="13" t="s">
        <v>27</v>
      </c>
      <c r="G23" s="14" t="s">
        <v>105</v>
      </c>
      <c r="H23" s="13">
        <v>42</v>
      </c>
      <c r="I23" s="15">
        <f>42/(8+15/60)</f>
        <v>5.0909090909090908</v>
      </c>
      <c r="J23" s="19">
        <f t="shared" si="0"/>
        <v>0.34374999999999961</v>
      </c>
      <c r="K23" s="17">
        <v>0.29166666666666702</v>
      </c>
      <c r="L23" s="17">
        <v>0.3430555555555555</v>
      </c>
      <c r="M23" s="17">
        <v>0.4145833333333333</v>
      </c>
      <c r="N23" s="17">
        <v>0.52638888888888891</v>
      </c>
      <c r="O23" s="17">
        <v>0.58263888888888882</v>
      </c>
      <c r="P23" s="17">
        <v>0.62152777777777779</v>
      </c>
      <c r="Q23" s="17">
        <v>0.63541666666666663</v>
      </c>
    </row>
    <row r="24" spans="1:17" ht="16.5" x14ac:dyDescent="0.35">
      <c r="A24" s="10" t="s">
        <v>106</v>
      </c>
      <c r="B24" s="11">
        <v>34</v>
      </c>
      <c r="C24" s="12" t="s">
        <v>107</v>
      </c>
      <c r="D24" s="12" t="s">
        <v>108</v>
      </c>
      <c r="E24" s="13" t="s">
        <v>21</v>
      </c>
      <c r="F24" s="13" t="s">
        <v>22</v>
      </c>
      <c r="G24" s="14">
        <v>30782</v>
      </c>
      <c r="H24" s="13">
        <v>42</v>
      </c>
      <c r="I24" s="23"/>
      <c r="J24" s="24"/>
      <c r="K24" s="17">
        <v>0.29166666666666702</v>
      </c>
      <c r="L24" s="17">
        <v>0.31666666666666665</v>
      </c>
      <c r="M24" s="17">
        <v>0.3576388888888889</v>
      </c>
      <c r="N24" s="17">
        <v>0.4291666666666667</v>
      </c>
      <c r="O24" s="17" t="s">
        <v>106</v>
      </c>
    </row>
  </sheetData>
  <mergeCells count="1">
    <mergeCell ref="A1:AA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Unimi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Ferrari</dc:creator>
  <cp:lastModifiedBy>Federica Ferrari</cp:lastModifiedBy>
  <dcterms:created xsi:type="dcterms:W3CDTF">2017-12-02T18:30:48Z</dcterms:created>
  <dcterms:modified xsi:type="dcterms:W3CDTF">2017-12-02T18:32:08Z</dcterms:modified>
</cp:coreProperties>
</file>